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roagg\Desktop\"/>
    </mc:Choice>
  </mc:AlternateContent>
  <xr:revisionPtr revIDLastSave="0" documentId="13_ncr:1_{3AB6166F-5F82-4FA3-B17B-A4F4400F21F2}" xr6:coauthVersionLast="47" xr6:coauthVersionMax="47" xr10:uidLastSave="{00000000-0000-0000-0000-000000000000}"/>
  <bookViews>
    <workbookView xWindow="-120" yWindow="-120" windowWidth="51840" windowHeight="21240" xr2:uid="{00000000-000D-0000-FFFF-FFFF00000000}"/>
  </bookViews>
  <sheets>
    <sheet name="Blad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1" l="1"/>
  <c r="H7" i="1"/>
  <c r="G7" i="1"/>
  <c r="F7" i="1"/>
  <c r="E7" i="1"/>
  <c r="D7" i="1"/>
  <c r="C7" i="1"/>
  <c r="A49" i="1" l="1"/>
  <c r="B7" i="1"/>
  <c r="D19" i="1" l="1"/>
  <c r="C12" i="1" l="1"/>
  <c r="C20" i="1"/>
  <c r="B20" i="1"/>
  <c r="A20" i="1"/>
  <c r="B12" i="1"/>
  <c r="D11" i="1"/>
  <c r="F21" i="1" l="1"/>
  <c r="F22" i="1"/>
  <c r="F19" i="1"/>
  <c r="D20" i="1"/>
  <c r="F20" i="1"/>
  <c r="I21" i="1"/>
  <c r="I22" i="1"/>
  <c r="I19" i="1"/>
  <c r="I20" i="1"/>
  <c r="H21" i="1"/>
  <c r="H22" i="1"/>
  <c r="H19" i="1"/>
  <c r="H20" i="1"/>
  <c r="D12" i="1"/>
  <c r="I23" i="1" l="1"/>
  <c r="H23" i="1"/>
  <c r="F23" i="1"/>
  <c r="H14" i="1"/>
  <c r="H13" i="1"/>
  <c r="H11" i="1"/>
  <c r="H12" i="1"/>
  <c r="I14" i="1"/>
  <c r="I13" i="1"/>
  <c r="I11" i="1"/>
  <c r="I12" i="1"/>
  <c r="I15" i="1" l="1"/>
  <c r="H15" i="1"/>
</calcChain>
</file>

<file path=xl/sharedStrings.xml><?xml version="1.0" encoding="utf-8"?>
<sst xmlns="http://schemas.openxmlformats.org/spreadsheetml/2006/main" count="63" uniqueCount="47">
  <si>
    <t xml:space="preserve">A </t>
  </si>
  <si>
    <t>B</t>
  </si>
  <si>
    <t>C</t>
  </si>
  <si>
    <t>Vinnare</t>
  </si>
  <si>
    <t>2:a</t>
  </si>
  <si>
    <t>Summa</t>
  </si>
  <si>
    <t>AAA + AA</t>
  </si>
  <si>
    <t>Totalt prispengar</t>
  </si>
  <si>
    <t>Prova-på-skytt</t>
  </si>
  <si>
    <t>Startavgift</t>
  </si>
  <si>
    <t>Varav till klubbens omkostnader</t>
  </si>
  <si>
    <t>Varav till klubbens investeringsmedel</t>
  </si>
  <si>
    <t>Varav till förbundet (start-40'an)</t>
  </si>
  <si>
    <t>Till prisbordet deltävlingen</t>
  </si>
  <si>
    <t>Till finalen</t>
  </si>
  <si>
    <t>Senior</t>
  </si>
  <si>
    <t>Junior</t>
  </si>
  <si>
    <t>Antal startande i dagens deltävling:</t>
  </si>
  <si>
    <t>Fördelning vinstpengar per placering och klass</t>
  </si>
  <si>
    <t>3:a</t>
  </si>
  <si>
    <t>Fördelning vinstpengar per placering (3 vinnare)</t>
  </si>
  <si>
    <t>Vid många deltagare, t.ex över 70 deltagare, kan även ett 3:e-pris ges i varje klass</t>
  </si>
  <si>
    <t>Fördelning anmälningsavgifter, prispengar etc</t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</si>
  <si>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Calibri"/>
        <family val="2"/>
        <scheme val="minor"/>
      </rPr>
      <t>40:- till Skyttesportförbundet (start-40’an).</t>
    </r>
  </si>
  <si>
    <t>Fördelning deltävlingar:</t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</si>
  <si>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Calibri"/>
        <family val="2"/>
        <scheme val="minor"/>
      </rPr>
      <t>60% av prissumman fördelas lika på vinnarna i klasserna AA, A, B, C (minst 3 startande/klass)</t>
    </r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</si>
  <si>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Calibri"/>
        <family val="2"/>
        <scheme val="minor"/>
      </rPr>
      <t>40% av prissumman fördelas lika på 2:a plats i klasserna AA, A, B, C</t>
    </r>
  </si>
  <si>
    <t>Obs! Priser måste hämtas av närvarande skyttar, ej hämtat pris tillfaller finalkassan!</t>
  </si>
  <si>
    <t>(Fördelning måste givetvis anpassas efter dagens deltagarantal, och ovanstående förslag skall ses som riktlinjer. Är antalet startande få i någon klass</t>
  </si>
  <si>
    <t xml:space="preserve"> kan det räcka med ett pris)</t>
  </si>
  <si>
    <t>Till Mälarcupen Sportings kassa</t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</si>
  <si>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Calibri"/>
        <family val="2"/>
        <scheme val="minor"/>
      </rPr>
      <t>110:- till prisbord för dagen.</t>
    </r>
  </si>
  <si>
    <t xml:space="preserve">Startavgifter för juniorer och prova-på-skyttar går oavkortat till arrangerande klubb. </t>
  </si>
  <si>
    <t>Summa final- och omkostnadspengar sätts in på Mälarcupen Sportings BG 5813-5559</t>
  </si>
  <si>
    <t>Efter avslutad tävling redovisas följande till Mälarcupen Sporting:</t>
  </si>
  <si>
    <t>Fördelningsmall</t>
  </si>
  <si>
    <t>Resultatfil</t>
  </si>
  <si>
    <t xml:space="preserve">skickas till info@malarcupen-sporting.se </t>
  </si>
  <si>
    <t>skickas till info@malarcupen-sporting.se</t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</si>
  <si>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Calibri"/>
        <family val="2"/>
        <scheme val="minor"/>
      </rPr>
      <t>70:- till finalen (sätts in på Mälarcupen Sportings BG 5813-5559).</t>
    </r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</si>
  <si>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Calibri"/>
        <family val="2"/>
        <scheme val="minor"/>
      </rPr>
      <t>10:- till kassan för investeringar, marknadsföring, omkostnader etc (sätts in på Mälarcupen Sportings BG 5813-5559).</t>
    </r>
  </si>
  <si>
    <t>Startavgift 500 kr per tävlande (juniorer undantagna) fördelas enligt följande:</t>
  </si>
  <si>
    <t>Fördelning vinst-pengar per placer.   (2 vinnare)</t>
  </si>
  <si>
    <t>Fördelning vinst-pengar per placering och klass</t>
  </si>
  <si>
    <t>Fördelningsmall Mälarcupen deltävlingar 2022 - 2023</t>
  </si>
  <si>
    <t>Utdrag från "Tävlingsreglemente Mälarcupen Sporting 2022 - 2023"</t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</si>
  <si>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Calibri"/>
        <family val="2"/>
        <scheme val="minor"/>
      </rPr>
      <t>270:-: klubbens vinst, inklusive omkostnader för duvor, el m.m.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</si>
</sst>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r_-;\-* #,##0.00\ _k_r_-;_-* &quot;-&quot;??\ _k_r_-;_-@_-"/>
    <numFmt numFmtId="165" formatCode="_-* #,##0\ _k_r_-;\-* #,##0\ _k_r_-;_-* &quot;-&quot;??\ _k_r_-;_-@_-"/>
    <numFmt numFmtId="166" formatCode="#,##0_ ;\-#,##0\ 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Symbol"/>
      <family val="1"/>
      <charset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 applyProtection="1"/>
    <xf numFmtId="0" fontId="5" fillId="0" borderId="0" xfId="0" applyFont="1" applyProtection="1"/>
    <xf numFmtId="0" fontId="5" fillId="0" borderId="0" xfId="0" applyFont="1" applyAlignment="1" applyProtection="1">
      <alignment wrapText="1"/>
    </xf>
    <xf numFmtId="0" fontId="5" fillId="0" borderId="0" xfId="0" applyFont="1" applyBorder="1" applyProtection="1"/>
    <xf numFmtId="0" fontId="0" fillId="0" borderId="0" xfId="0" applyFont="1" applyProtection="1"/>
    <xf numFmtId="0" fontId="0" fillId="0" borderId="0" xfId="0" applyFont="1" applyAlignment="1" applyProtection="1">
      <alignment horizontal="center"/>
    </xf>
    <xf numFmtId="0" fontId="0" fillId="0" borderId="0" xfId="0" applyFont="1" applyFill="1" applyBorder="1" applyAlignment="1" applyProtection="1">
      <alignment horizontal="center" wrapText="1"/>
    </xf>
    <xf numFmtId="0" fontId="0" fillId="0" borderId="0" xfId="0" applyFont="1" applyBorder="1" applyProtection="1"/>
    <xf numFmtId="0" fontId="6" fillId="0" borderId="0" xfId="0" applyFont="1" applyProtection="1"/>
    <xf numFmtId="0" fontId="6" fillId="0" borderId="0" xfId="0" applyFont="1" applyAlignment="1" applyProtection="1">
      <alignment horizontal="center"/>
    </xf>
    <xf numFmtId="0" fontId="0" fillId="2" borderId="1" xfId="0" applyFont="1" applyFill="1" applyBorder="1" applyAlignment="1" applyProtection="1">
      <alignment horizontal="center"/>
    </xf>
    <xf numFmtId="0" fontId="0" fillId="2" borderId="1" xfId="0" applyFont="1" applyFill="1" applyBorder="1" applyAlignment="1" applyProtection="1">
      <alignment horizontal="center" wrapText="1"/>
    </xf>
    <xf numFmtId="0" fontId="0" fillId="2" borderId="1" xfId="0" applyFont="1" applyFill="1" applyBorder="1" applyProtection="1"/>
    <xf numFmtId="0" fontId="1" fillId="2" borderId="1" xfId="0" applyFont="1" applyFill="1" applyBorder="1" applyProtection="1"/>
    <xf numFmtId="0" fontId="1" fillId="2" borderId="1" xfId="0" applyFont="1" applyFill="1" applyBorder="1" applyAlignment="1" applyProtection="1">
      <alignment horizontal="center"/>
    </xf>
    <xf numFmtId="165" fontId="1" fillId="2" borderId="1" xfId="1" applyNumberFormat="1" applyFont="1" applyFill="1" applyBorder="1" applyAlignment="1" applyProtection="1">
      <alignment horizontal="center"/>
    </xf>
    <xf numFmtId="165" fontId="1" fillId="7" borderId="1" xfId="1" applyNumberFormat="1" applyFont="1" applyFill="1" applyBorder="1" applyAlignment="1" applyProtection="1">
      <alignment horizontal="center"/>
    </xf>
    <xf numFmtId="0" fontId="0" fillId="0" borderId="0" xfId="0" applyProtection="1"/>
    <xf numFmtId="0" fontId="0" fillId="0" borderId="0" xfId="0" applyBorder="1" applyProtection="1"/>
    <xf numFmtId="0" fontId="7" fillId="2" borderId="1" xfId="0" applyFont="1" applyFill="1" applyBorder="1" applyAlignment="1" applyProtection="1">
      <alignment horizontal="center"/>
    </xf>
    <xf numFmtId="0" fontId="0" fillId="6" borderId="7" xfId="0" applyFill="1" applyBorder="1" applyProtection="1"/>
    <xf numFmtId="0" fontId="7" fillId="6" borderId="10" xfId="0" applyFont="1" applyFill="1" applyBorder="1" applyAlignment="1" applyProtection="1">
      <alignment horizontal="center" wrapText="1"/>
    </xf>
    <xf numFmtId="0" fontId="0" fillId="2" borderId="1" xfId="0" applyFill="1" applyBorder="1" applyProtection="1"/>
    <xf numFmtId="9" fontId="0" fillId="2" borderId="1" xfId="0" applyNumberFormat="1" applyFill="1" applyBorder="1" applyAlignment="1" applyProtection="1">
      <alignment horizontal="center"/>
    </xf>
    <xf numFmtId="9" fontId="0" fillId="2" borderId="3" xfId="0" applyNumberFormat="1" applyFill="1" applyBorder="1" applyAlignment="1" applyProtection="1">
      <alignment horizontal="center"/>
    </xf>
    <xf numFmtId="0" fontId="0" fillId="6" borderId="8" xfId="0" applyFill="1" applyBorder="1" applyProtection="1"/>
    <xf numFmtId="0" fontId="7" fillId="6" borderId="11" xfId="0" applyFont="1" applyFill="1" applyBorder="1" applyAlignment="1" applyProtection="1">
      <alignment horizontal="center"/>
    </xf>
    <xf numFmtId="0" fontId="7" fillId="2" borderId="2" xfId="0" applyFont="1" applyFill="1" applyBorder="1" applyAlignment="1" applyProtection="1">
      <alignment horizontal="center"/>
    </xf>
    <xf numFmtId="0" fontId="3" fillId="2" borderId="1" xfId="0" applyFont="1" applyFill="1" applyBorder="1" applyAlignment="1" applyProtection="1">
      <alignment horizontal="right"/>
    </xf>
    <xf numFmtId="165" fontId="3" fillId="2" borderId="1" xfId="0" applyNumberFormat="1" applyFont="1" applyFill="1" applyBorder="1" applyAlignment="1" applyProtection="1">
      <alignment horizontal="center"/>
    </xf>
    <xf numFmtId="0" fontId="3" fillId="2" borderId="3" xfId="0" applyFont="1" applyFill="1" applyBorder="1" applyAlignment="1" applyProtection="1">
      <alignment horizontal="center"/>
    </xf>
    <xf numFmtId="0" fontId="0" fillId="6" borderId="9" xfId="0" applyFill="1" applyBorder="1" applyProtection="1"/>
    <xf numFmtId="0" fontId="7" fillId="6" borderId="5" xfId="0" applyFont="1" applyFill="1" applyBorder="1" applyAlignment="1" applyProtection="1">
      <alignment horizontal="center"/>
    </xf>
    <xf numFmtId="0" fontId="1" fillId="0" borderId="0" xfId="0" applyFont="1" applyProtection="1"/>
    <xf numFmtId="0" fontId="3" fillId="6" borderId="6" xfId="0" applyFont="1" applyFill="1" applyBorder="1" applyAlignment="1" applyProtection="1">
      <alignment horizontal="center"/>
    </xf>
    <xf numFmtId="0" fontId="3" fillId="2" borderId="2" xfId="0" applyFont="1" applyFill="1" applyBorder="1" applyAlignment="1" applyProtection="1">
      <alignment horizontal="center"/>
    </xf>
    <xf numFmtId="166" fontId="3" fillId="2" borderId="1" xfId="0" applyNumberFormat="1" applyFont="1" applyFill="1" applyBorder="1" applyAlignment="1" applyProtection="1">
      <alignment horizontal="center"/>
    </xf>
    <xf numFmtId="0" fontId="0" fillId="2" borderId="1" xfId="0" applyFill="1" applyBorder="1" applyAlignment="1" applyProtection="1">
      <alignment horizontal="center"/>
    </xf>
    <xf numFmtId="165" fontId="0" fillId="2" borderId="1" xfId="0" applyNumberFormat="1" applyFill="1" applyBorder="1" applyProtection="1"/>
    <xf numFmtId="0" fontId="3" fillId="2" borderId="1" xfId="0" applyFont="1" applyFill="1" applyBorder="1" applyAlignment="1" applyProtection="1">
      <alignment horizontal="center"/>
    </xf>
    <xf numFmtId="165" fontId="1" fillId="4" borderId="1" xfId="0" applyNumberFormat="1" applyFont="1" applyFill="1" applyBorder="1" applyProtection="1"/>
    <xf numFmtId="0" fontId="4" fillId="0" borderId="0" xfId="0" applyFont="1" applyBorder="1" applyProtection="1"/>
    <xf numFmtId="0" fontId="6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8" fillId="0" borderId="0" xfId="0" applyFont="1" applyAlignment="1" applyProtection="1">
      <alignment horizontal="left" vertical="center" indent="5"/>
    </xf>
    <xf numFmtId="0" fontId="0" fillId="0" borderId="0" xfId="0" applyAlignment="1" applyProtection="1">
      <alignment horizontal="left" vertical="center" indent="2"/>
    </xf>
    <xf numFmtId="0" fontId="10" fillId="0" borderId="0" xfId="0" applyFont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" fillId="5" borderId="0" xfId="0" applyFont="1" applyFill="1" applyProtection="1"/>
    <xf numFmtId="0" fontId="0" fillId="5" borderId="0" xfId="0" applyFill="1" applyProtection="1"/>
    <xf numFmtId="0" fontId="1" fillId="0" borderId="0" xfId="0" applyFont="1" applyAlignment="1" applyProtection="1">
      <alignment vertic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0" xfId="0" applyFont="1" applyBorder="1" applyProtection="1"/>
    <xf numFmtId="0" fontId="1" fillId="3" borderId="0" xfId="0" applyFont="1" applyFill="1" applyProtection="1"/>
    <xf numFmtId="165" fontId="3" fillId="3" borderId="0" xfId="0" applyNumberFormat="1" applyFont="1" applyFill="1" applyAlignment="1" applyProtection="1">
      <alignment vertical="center"/>
    </xf>
    <xf numFmtId="0" fontId="3" fillId="3" borderId="0" xfId="0" applyFont="1" applyFill="1" applyAlignment="1" applyProtection="1">
      <alignment horizontal="right" vertical="center"/>
    </xf>
    <xf numFmtId="0" fontId="7" fillId="8" borderId="1" xfId="0" applyFont="1" applyFill="1" applyBorder="1" applyAlignment="1" applyProtection="1">
      <alignment horizontal="center"/>
    </xf>
    <xf numFmtId="0" fontId="7" fillId="8" borderId="3" xfId="0" applyFont="1" applyFill="1" applyBorder="1" applyAlignment="1" applyProtection="1">
      <alignment horizontal="center"/>
    </xf>
    <xf numFmtId="0" fontId="1" fillId="8" borderId="3" xfId="0" applyFont="1" applyFill="1" applyBorder="1" applyProtection="1"/>
    <xf numFmtId="0" fontId="1" fillId="8" borderId="4" xfId="0" applyFont="1" applyFill="1" applyBorder="1" applyProtection="1"/>
    <xf numFmtId="0" fontId="1" fillId="8" borderId="2" xfId="0" applyFont="1" applyFill="1" applyBorder="1" applyProtection="1"/>
    <xf numFmtId="0" fontId="3" fillId="8" borderId="1" xfId="0" applyFont="1" applyFill="1" applyBorder="1" applyAlignment="1" applyProtection="1">
      <alignment horizontal="left" wrapText="1"/>
    </xf>
    <xf numFmtId="0" fontId="3" fillId="8" borderId="2" xfId="0" applyFont="1" applyFill="1" applyBorder="1" applyAlignment="1" applyProtection="1">
      <alignment horizontal="center" wrapText="1"/>
    </xf>
    <xf numFmtId="0" fontId="1" fillId="8" borderId="1" xfId="0" applyFont="1" applyFill="1" applyBorder="1" applyAlignment="1" applyProtection="1">
      <alignment horizontal="center" wrapText="1"/>
    </xf>
    <xf numFmtId="0" fontId="0" fillId="8" borderId="1" xfId="0" applyFill="1" applyBorder="1" applyAlignment="1" applyProtection="1">
      <alignment horizontal="center"/>
    </xf>
    <xf numFmtId="0" fontId="3" fillId="8" borderId="1" xfId="0" applyFont="1" applyFill="1" applyBorder="1" applyAlignment="1" applyProtection="1">
      <alignment horizontal="center" wrapText="1"/>
    </xf>
    <xf numFmtId="0" fontId="12" fillId="0" borderId="0" xfId="0" applyFont="1" applyAlignment="1">
      <alignment vertical="center"/>
    </xf>
  </cellXfs>
  <cellStyles count="2">
    <cellStyle name="Normal" xfId="0" builtinId="0"/>
    <cellStyle name="Tusental" xfId="1" builtinId="3"/>
  </cellStyles>
  <dxfs count="0"/>
  <tableStyles count="0" defaultTableStyle="TableStyleMedium2" defaultPivotStyle="PivotStyleLight16"/>
  <colors>
    <mruColors>
      <color rgb="FFFFFF66"/>
      <color rgb="FF00FF00"/>
      <color rgb="FF66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1"/>
  <sheetViews>
    <sheetView tabSelected="1" workbookViewId="0">
      <selection activeCell="B5" sqref="B5"/>
    </sheetView>
  </sheetViews>
  <sheetFormatPr defaultColWidth="8.85546875" defaultRowHeight="15" x14ac:dyDescent="0.25"/>
  <cols>
    <col min="1" max="1" width="17.85546875" style="18" customWidth="1"/>
    <col min="2" max="2" width="16.28515625" style="18" customWidth="1"/>
    <col min="3" max="3" width="13" style="18" customWidth="1"/>
    <col min="4" max="4" width="18.140625" style="18" customWidth="1"/>
    <col min="5" max="5" width="16.28515625" style="18" customWidth="1"/>
    <col min="6" max="6" width="17.42578125" style="18" customWidth="1"/>
    <col min="7" max="7" width="16.42578125" style="18" customWidth="1"/>
    <col min="8" max="8" width="13.140625" style="19" customWidth="1"/>
    <col min="9" max="9" width="12.28515625" style="19" customWidth="1"/>
    <col min="10" max="10" width="18.42578125" style="18" customWidth="1"/>
    <col min="11" max="11" width="16.85546875" style="18" customWidth="1"/>
    <col min="12" max="12" width="9.7109375" style="18" bestFit="1" customWidth="1"/>
    <col min="13" max="16384" width="8.85546875" style="18"/>
  </cols>
  <sheetData>
    <row r="1" spans="1:11" s="2" customFormat="1" ht="21" customHeight="1" x14ac:dyDescent="0.3">
      <c r="A1" s="1" t="s">
        <v>44</v>
      </c>
      <c r="E1" s="3"/>
      <c r="F1" s="3"/>
      <c r="G1" s="3"/>
      <c r="H1" s="4"/>
      <c r="I1" s="4"/>
    </row>
    <row r="2" spans="1:11" s="5" customFormat="1" ht="13.9" customHeight="1" x14ac:dyDescent="0.25">
      <c r="B2" s="6"/>
      <c r="C2" s="7"/>
      <c r="D2" s="7"/>
      <c r="E2" s="7"/>
      <c r="F2" s="7"/>
      <c r="G2" s="7"/>
      <c r="H2" s="7"/>
      <c r="I2" s="8"/>
    </row>
    <row r="3" spans="1:11" s="9" customFormat="1" ht="60" x14ac:dyDescent="0.25">
      <c r="A3" s="9" t="s">
        <v>17</v>
      </c>
      <c r="B3" s="10"/>
      <c r="C3" s="11" t="s">
        <v>9</v>
      </c>
      <c r="D3" s="12" t="s">
        <v>12</v>
      </c>
      <c r="E3" s="12" t="s">
        <v>10</v>
      </c>
      <c r="F3" s="12" t="s">
        <v>11</v>
      </c>
      <c r="G3" s="12" t="s">
        <v>30</v>
      </c>
      <c r="H3" s="64" t="s">
        <v>13</v>
      </c>
      <c r="I3" s="64" t="s">
        <v>14</v>
      </c>
      <c r="J3" s="10"/>
      <c r="K3" s="10"/>
    </row>
    <row r="4" spans="1:11" s="5" customFormat="1" ht="21" customHeight="1" x14ac:dyDescent="0.25">
      <c r="A4" s="13" t="s">
        <v>15</v>
      </c>
      <c r="B4" s="52">
        <v>103</v>
      </c>
      <c r="C4" s="15">
        <v>500</v>
      </c>
      <c r="D4" s="11">
        <v>40</v>
      </c>
      <c r="E4" s="11">
        <v>120</v>
      </c>
      <c r="F4" s="12">
        <v>150</v>
      </c>
      <c r="G4" s="12">
        <v>10</v>
      </c>
      <c r="H4" s="12">
        <v>110</v>
      </c>
      <c r="I4" s="11">
        <v>70</v>
      </c>
      <c r="J4" s="6"/>
      <c r="K4" s="6"/>
    </row>
    <row r="5" spans="1:11" s="5" customFormat="1" ht="21" customHeight="1" x14ac:dyDescent="0.25">
      <c r="A5" s="13" t="s">
        <v>16</v>
      </c>
      <c r="B5" s="52">
        <v>2</v>
      </c>
      <c r="C5" s="15">
        <v>250</v>
      </c>
      <c r="D5" s="11">
        <v>0</v>
      </c>
      <c r="E5" s="11">
        <v>120</v>
      </c>
      <c r="F5" s="12">
        <v>130</v>
      </c>
      <c r="G5" s="12">
        <v>0</v>
      </c>
      <c r="H5" s="12">
        <v>0</v>
      </c>
      <c r="I5" s="11">
        <v>0</v>
      </c>
      <c r="J5" s="6"/>
      <c r="K5" s="6"/>
    </row>
    <row r="6" spans="1:11" s="5" customFormat="1" ht="21" customHeight="1" x14ac:dyDescent="0.25">
      <c r="A6" s="13" t="s">
        <v>8</v>
      </c>
      <c r="B6" s="52">
        <v>0</v>
      </c>
      <c r="C6" s="15">
        <v>500</v>
      </c>
      <c r="D6" s="11">
        <v>0</v>
      </c>
      <c r="E6" s="11">
        <v>120</v>
      </c>
      <c r="F6" s="12">
        <v>380</v>
      </c>
      <c r="G6" s="12">
        <v>0</v>
      </c>
      <c r="H6" s="12">
        <v>0</v>
      </c>
      <c r="I6" s="11">
        <v>0</v>
      </c>
      <c r="J6" s="6"/>
    </row>
    <row r="7" spans="1:11" s="5" customFormat="1" ht="21" customHeight="1" x14ac:dyDescent="0.25">
      <c r="A7" s="14" t="s">
        <v>5</v>
      </c>
      <c r="B7" s="15">
        <f>SUM(B4:B6)</f>
        <v>105</v>
      </c>
      <c r="C7" s="16">
        <f>(B4*C4)+(B5*C5)+(B6*C6)</f>
        <v>52000</v>
      </c>
      <c r="D7" s="16">
        <f>(B4*D4)+(B5*D5)+(B6*D6)</f>
        <v>4120</v>
      </c>
      <c r="E7" s="16">
        <f>(B4*E4)+(B5*E5)+(B6*E6)</f>
        <v>12600</v>
      </c>
      <c r="F7" s="16">
        <f>(B4*F4)+(B5*F5)+(B6*F6)</f>
        <v>15710</v>
      </c>
      <c r="G7" s="16">
        <f>(B4*G4)+(B5*G5)+(B6*G6)</f>
        <v>1030</v>
      </c>
      <c r="H7" s="17">
        <f>(B4*H4)</f>
        <v>11330</v>
      </c>
      <c r="I7" s="17">
        <f>(B4*I4)</f>
        <v>7210</v>
      </c>
    </row>
    <row r="8" spans="1:11" s="5" customFormat="1" ht="14.45" customHeight="1" x14ac:dyDescent="0.25">
      <c r="B8" s="6"/>
      <c r="C8" s="7"/>
      <c r="D8" s="7"/>
      <c r="E8" s="7"/>
      <c r="F8" s="7"/>
      <c r="G8" s="7"/>
      <c r="H8" s="7"/>
      <c r="I8" s="8"/>
    </row>
    <row r="10" spans="1:11" ht="48.6" customHeight="1" x14ac:dyDescent="0.25">
      <c r="A10" s="62" t="s">
        <v>42</v>
      </c>
      <c r="B10" s="57" t="s">
        <v>3</v>
      </c>
      <c r="C10" s="57" t="s">
        <v>4</v>
      </c>
      <c r="D10" s="58" t="s">
        <v>7</v>
      </c>
      <c r="E10" s="21"/>
      <c r="F10" s="22"/>
      <c r="G10" s="63" t="s">
        <v>43</v>
      </c>
      <c r="H10" s="57" t="s">
        <v>3</v>
      </c>
      <c r="I10" s="57" t="s">
        <v>4</v>
      </c>
    </row>
    <row r="11" spans="1:11" ht="21.6" customHeight="1" x14ac:dyDescent="0.25">
      <c r="A11" s="23"/>
      <c r="B11" s="24">
        <v>0.6</v>
      </c>
      <c r="C11" s="24">
        <v>0.4</v>
      </c>
      <c r="D11" s="25">
        <f>B11+C11</f>
        <v>1</v>
      </c>
      <c r="E11" s="26"/>
      <c r="F11" s="27"/>
      <c r="G11" s="28" t="s">
        <v>6</v>
      </c>
      <c r="H11" s="20">
        <f>B12/4</f>
        <v>1699.5</v>
      </c>
      <c r="I11" s="20">
        <f>C12/4</f>
        <v>1133</v>
      </c>
    </row>
    <row r="12" spans="1:11" ht="22.15" customHeight="1" x14ac:dyDescent="0.25">
      <c r="A12" s="29" t="s">
        <v>5</v>
      </c>
      <c r="B12" s="30">
        <f>H7*60%</f>
        <v>6798</v>
      </c>
      <c r="C12" s="30">
        <f>H7*40%</f>
        <v>4532</v>
      </c>
      <c r="D12" s="31">
        <f>SUM(A12:C12)</f>
        <v>11330</v>
      </c>
      <c r="E12" s="32"/>
      <c r="F12" s="27"/>
      <c r="G12" s="28" t="s">
        <v>0</v>
      </c>
      <c r="H12" s="20">
        <f>B12/4</f>
        <v>1699.5</v>
      </c>
      <c r="I12" s="20">
        <f>C12/4</f>
        <v>1133</v>
      </c>
    </row>
    <row r="13" spans="1:11" ht="22.15" customHeight="1" x14ac:dyDescent="0.25">
      <c r="F13" s="33"/>
      <c r="G13" s="28" t="s">
        <v>1</v>
      </c>
      <c r="H13" s="20">
        <f>B12/4</f>
        <v>1699.5</v>
      </c>
      <c r="I13" s="20">
        <f>C12/4</f>
        <v>1133</v>
      </c>
    </row>
    <row r="14" spans="1:11" ht="22.15" customHeight="1" x14ac:dyDescent="0.25">
      <c r="F14" s="33"/>
      <c r="G14" s="28" t="s">
        <v>2</v>
      </c>
      <c r="H14" s="20">
        <f>B12/4</f>
        <v>1699.5</v>
      </c>
      <c r="I14" s="20">
        <f>C12/4</f>
        <v>1133</v>
      </c>
    </row>
    <row r="15" spans="1:11" ht="22.15" customHeight="1" x14ac:dyDescent="0.25">
      <c r="A15" s="34" t="s">
        <v>21</v>
      </c>
      <c r="F15" s="35"/>
      <c r="G15" s="36" t="s">
        <v>5</v>
      </c>
      <c r="H15" s="37">
        <f>SUM(H11:H14)</f>
        <v>6798</v>
      </c>
      <c r="I15" s="37">
        <f>SUM(I11:I14)</f>
        <v>4532</v>
      </c>
    </row>
    <row r="16" spans="1:11" ht="10.15" customHeight="1" x14ac:dyDescent="0.25"/>
    <row r="17" spans="1:9" ht="18.600000000000001" customHeight="1" x14ac:dyDescent="0.25">
      <c r="A17" s="59" t="s">
        <v>20</v>
      </c>
      <c r="B17" s="60"/>
      <c r="C17" s="61"/>
    </row>
    <row r="18" spans="1:9" ht="60" x14ac:dyDescent="0.25">
      <c r="A18" s="38" t="s">
        <v>3</v>
      </c>
      <c r="B18" s="38" t="s">
        <v>4</v>
      </c>
      <c r="C18" s="38" t="s">
        <v>19</v>
      </c>
      <c r="D18" s="38" t="s">
        <v>7</v>
      </c>
      <c r="E18" s="66" t="s">
        <v>18</v>
      </c>
      <c r="F18" s="65" t="s">
        <v>3</v>
      </c>
      <c r="G18" s="65"/>
      <c r="H18" s="65" t="s">
        <v>4</v>
      </c>
      <c r="I18" s="65" t="s">
        <v>19</v>
      </c>
    </row>
    <row r="19" spans="1:9" ht="18" customHeight="1" x14ac:dyDescent="0.25">
      <c r="A19" s="24">
        <v>0.5</v>
      </c>
      <c r="B19" s="24">
        <v>0.3</v>
      </c>
      <c r="C19" s="24">
        <v>0.2</v>
      </c>
      <c r="D19" s="24">
        <f>SUM(A19:C19)</f>
        <v>1</v>
      </c>
      <c r="E19" s="20" t="s">
        <v>6</v>
      </c>
      <c r="F19" s="39">
        <f>$A$20/4</f>
        <v>1416.25</v>
      </c>
      <c r="G19" s="39"/>
      <c r="H19" s="39">
        <f>$B$20/4</f>
        <v>849.75</v>
      </c>
      <c r="I19" s="39">
        <f>$C$20/4</f>
        <v>566.5</v>
      </c>
    </row>
    <row r="20" spans="1:9" ht="18.600000000000001" customHeight="1" x14ac:dyDescent="0.25">
      <c r="A20" s="39">
        <f>A19*H7</f>
        <v>5665</v>
      </c>
      <c r="B20" s="39">
        <f>B19*H7</f>
        <v>3399</v>
      </c>
      <c r="C20" s="39">
        <f>C19*H7</f>
        <v>2266</v>
      </c>
      <c r="D20" s="39">
        <f>SUM(A20:C20)</f>
        <v>11330</v>
      </c>
      <c r="E20" s="20" t="s">
        <v>0</v>
      </c>
      <c r="F20" s="39">
        <f>$A$20/4</f>
        <v>1416.25</v>
      </c>
      <c r="G20" s="39"/>
      <c r="H20" s="39">
        <f>$B$20/4</f>
        <v>849.75</v>
      </c>
      <c r="I20" s="39">
        <f>$C$20/4</f>
        <v>566.5</v>
      </c>
    </row>
    <row r="21" spans="1:9" ht="16.899999999999999" customHeight="1" x14ac:dyDescent="0.25">
      <c r="A21" s="19"/>
      <c r="E21" s="20" t="s">
        <v>1</v>
      </c>
      <c r="F21" s="39">
        <f>$A$20/4</f>
        <v>1416.25</v>
      </c>
      <c r="G21" s="39"/>
      <c r="H21" s="39">
        <f>$B$20/4</f>
        <v>849.75</v>
      </c>
      <c r="I21" s="39">
        <f>$C$20/4</f>
        <v>566.5</v>
      </c>
    </row>
    <row r="22" spans="1:9" ht="17.45" customHeight="1" x14ac:dyDescent="0.25">
      <c r="A22" s="19"/>
      <c r="E22" s="20" t="s">
        <v>2</v>
      </c>
      <c r="F22" s="39">
        <f>$A$20/4</f>
        <v>1416.25</v>
      </c>
      <c r="G22" s="39"/>
      <c r="H22" s="39">
        <f>$B$20/4</f>
        <v>849.75</v>
      </c>
      <c r="I22" s="39">
        <f>$C$20/4</f>
        <v>566.5</v>
      </c>
    </row>
    <row r="23" spans="1:9" ht="18.600000000000001" customHeight="1" x14ac:dyDescent="0.25">
      <c r="E23" s="40" t="s">
        <v>5</v>
      </c>
      <c r="F23" s="41">
        <f>SUM(F19:F22)</f>
        <v>5665</v>
      </c>
      <c r="G23" s="41"/>
      <c r="H23" s="41">
        <f t="shared" ref="H23:I23" si="0">SUM(H19:H22)</f>
        <v>3399</v>
      </c>
      <c r="I23" s="41">
        <f t="shared" si="0"/>
        <v>2266</v>
      </c>
    </row>
    <row r="26" spans="1:9" s="1" customFormat="1" ht="18.75" x14ac:dyDescent="0.3">
      <c r="A26" s="1" t="s">
        <v>45</v>
      </c>
      <c r="H26" s="42"/>
      <c r="I26" s="42"/>
    </row>
    <row r="28" spans="1:9" ht="15.75" x14ac:dyDescent="0.25">
      <c r="A28" s="43" t="s">
        <v>22</v>
      </c>
    </row>
    <row r="29" spans="1:9" x14ac:dyDescent="0.25">
      <c r="A29" s="44" t="s">
        <v>41</v>
      </c>
    </row>
    <row r="30" spans="1:9" x14ac:dyDescent="0.25">
      <c r="A30" s="45" t="s">
        <v>46</v>
      </c>
      <c r="G30" s="67"/>
    </row>
    <row r="31" spans="1:9" x14ac:dyDescent="0.25">
      <c r="A31" s="45" t="s">
        <v>39</v>
      </c>
    </row>
    <row r="32" spans="1:9" x14ac:dyDescent="0.25">
      <c r="A32" s="45" t="s">
        <v>31</v>
      </c>
    </row>
    <row r="33" spans="1:9" x14ac:dyDescent="0.25">
      <c r="A33" s="45" t="s">
        <v>23</v>
      </c>
    </row>
    <row r="34" spans="1:9" x14ac:dyDescent="0.25">
      <c r="A34" s="45" t="s">
        <v>40</v>
      </c>
    </row>
    <row r="35" spans="1:9" x14ac:dyDescent="0.25">
      <c r="A35" s="44"/>
    </row>
    <row r="36" spans="1:9" x14ac:dyDescent="0.25">
      <c r="A36" s="44" t="s">
        <v>32</v>
      </c>
    </row>
    <row r="37" spans="1:9" x14ac:dyDescent="0.25">
      <c r="A37" s="44"/>
    </row>
    <row r="38" spans="1:9" x14ac:dyDescent="0.25">
      <c r="A38" s="46"/>
    </row>
    <row r="39" spans="1:9" x14ac:dyDescent="0.25">
      <c r="A39" s="47" t="s">
        <v>24</v>
      </c>
    </row>
    <row r="40" spans="1:9" x14ac:dyDescent="0.25">
      <c r="A40" s="45" t="s">
        <v>25</v>
      </c>
    </row>
    <row r="41" spans="1:9" x14ac:dyDescent="0.25">
      <c r="A41" s="45" t="s">
        <v>26</v>
      </c>
    </row>
    <row r="42" spans="1:9" x14ac:dyDescent="0.25">
      <c r="A42" s="48" t="s">
        <v>28</v>
      </c>
    </row>
    <row r="43" spans="1:9" x14ac:dyDescent="0.25">
      <c r="A43" s="48" t="s">
        <v>29</v>
      </c>
    </row>
    <row r="44" spans="1:9" x14ac:dyDescent="0.25">
      <c r="A44" s="49" t="s">
        <v>21</v>
      </c>
      <c r="B44" s="50"/>
      <c r="C44" s="50"/>
      <c r="D44" s="50"/>
      <c r="E44" s="50"/>
    </row>
    <row r="45" spans="1:9" x14ac:dyDescent="0.25">
      <c r="A45" s="51" t="s">
        <v>27</v>
      </c>
    </row>
    <row r="46" spans="1:9" ht="27" customHeight="1" x14ac:dyDescent="0.25"/>
    <row r="47" spans="1:9" s="34" customFormat="1" x14ac:dyDescent="0.25">
      <c r="A47" s="54" t="s">
        <v>34</v>
      </c>
      <c r="B47" s="54"/>
      <c r="C47" s="54"/>
      <c r="D47" s="54"/>
      <c r="E47" s="54"/>
      <c r="F47" s="54"/>
      <c r="H47" s="53"/>
      <c r="I47" s="53"/>
    </row>
    <row r="49" spans="1:2" ht="21" customHeight="1" x14ac:dyDescent="0.25">
      <c r="A49" s="55">
        <f>G7+I7</f>
        <v>8240</v>
      </c>
      <c r="B49" s="51" t="s">
        <v>33</v>
      </c>
    </row>
    <row r="50" spans="1:2" ht="19.149999999999999" customHeight="1" x14ac:dyDescent="0.25">
      <c r="A50" s="56" t="s">
        <v>35</v>
      </c>
      <c r="B50" s="51" t="s">
        <v>37</v>
      </c>
    </row>
    <row r="51" spans="1:2" ht="20.45" customHeight="1" x14ac:dyDescent="0.25">
      <c r="A51" s="56" t="s">
        <v>36</v>
      </c>
      <c r="B51" s="51" t="s">
        <v>38</v>
      </c>
    </row>
  </sheetData>
  <sheetProtection password="DDF3" sheet="1" objects="1" scenarios="1" selectLockedCells="1"/>
  <pageMargins left="0.31496062992125984" right="0.31496062992125984" top="0.55118110236220474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Irene Lundström</dc:creator>
  <cp:lastModifiedBy>Rönnqvist Helena</cp:lastModifiedBy>
  <cp:lastPrinted>2022-09-21T14:05:48Z</cp:lastPrinted>
  <dcterms:created xsi:type="dcterms:W3CDTF">2016-02-10T08:16:02Z</dcterms:created>
  <dcterms:modified xsi:type="dcterms:W3CDTF">2023-04-11T06:01:08Z</dcterms:modified>
</cp:coreProperties>
</file>